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9440" windowHeight="7755"/>
  </bookViews>
  <sheets>
    <sheet name="Sheet1" sheetId="1" r:id="rId1"/>
  </sheets>
  <calcPr calcId="12451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/>
  <c r="D75"/>
  <c r="D81"/>
  <c r="D43"/>
  <c r="D44"/>
  <c r="D7"/>
  <c r="D9"/>
  <c r="D19"/>
  <c r="D20"/>
  <c r="D27"/>
  <c r="D36"/>
  <c r="D39"/>
  <c r="D48"/>
  <c r="D51"/>
  <c r="D53"/>
  <c r="D63"/>
  <c r="D86"/>
  <c r="D94"/>
  <c r="D102"/>
  <c r="D104"/>
  <c r="C51"/>
  <c r="C39"/>
  <c r="C19"/>
  <c r="C20"/>
</calcChain>
</file>

<file path=xl/sharedStrings.xml><?xml version="1.0" encoding="utf-8"?>
<sst xmlns="http://schemas.openxmlformats.org/spreadsheetml/2006/main" count="155" uniqueCount="145">
  <si>
    <t>Grant Requestor</t>
  </si>
  <si>
    <t>Approved Amount</t>
  </si>
  <si>
    <t>Actual Amount</t>
  </si>
  <si>
    <t>Desciption</t>
  </si>
  <si>
    <t>Date Approved</t>
  </si>
  <si>
    <t>Patrick McNamara</t>
  </si>
  <si>
    <t>White Board</t>
  </si>
  <si>
    <t xml:space="preserve">Dave Burgess Consulting </t>
  </si>
  <si>
    <t>National Consitution Center</t>
  </si>
  <si>
    <t>Theaterworks USA</t>
  </si>
  <si>
    <t>School Outfitters</t>
  </si>
  <si>
    <t>TOTAL FUNDING</t>
  </si>
  <si>
    <t>P.E. Department</t>
  </si>
  <si>
    <t>ECOXGEAR Blue Tooth Speaker System</t>
  </si>
  <si>
    <t>Amazon</t>
  </si>
  <si>
    <t>2 Pop-Up Tents</t>
  </si>
  <si>
    <t>Eric Dasher</t>
  </si>
  <si>
    <t>Kit's Interactive Theatre</t>
  </si>
  <si>
    <t>1st Grade: Hofman/Lovejoy</t>
  </si>
  <si>
    <t>Amazon Gift Card</t>
  </si>
  <si>
    <r>
      <rPr>
        <b/>
        <sz val="11"/>
        <color theme="1"/>
        <rFont val="Calibri"/>
        <family val="2"/>
        <scheme val="minor"/>
      </rPr>
      <t>AV (Reserve) &amp; SP</t>
    </r>
    <r>
      <rPr>
        <sz val="11"/>
        <color theme="1"/>
        <rFont val="Calibri"/>
        <family val="2"/>
        <scheme val="minor"/>
      </rPr>
      <t>: Teach Like A Pirate</t>
    </r>
  </si>
  <si>
    <t>Educator of the Year</t>
  </si>
  <si>
    <t>Keith Schoch</t>
  </si>
  <si>
    <t>2016 - 2017</t>
  </si>
  <si>
    <t>BEDMINSTER TOWNSHIP SCHOOL PTO FUNDING</t>
  </si>
  <si>
    <t>Barbara Alfieri</t>
  </si>
  <si>
    <t>Books and Buddies Café</t>
  </si>
  <si>
    <t>Total Teacher Grants (Total Budget Approved $8,000)</t>
  </si>
  <si>
    <t>GRADE LEVEL PROGRAMS</t>
  </si>
  <si>
    <t>TEACHER GRANTS</t>
  </si>
  <si>
    <t>Jenkins Aquarium: Live Penguin Educational Program</t>
  </si>
  <si>
    <t>NJ Child Assault Prevention (CAP)</t>
  </si>
  <si>
    <t>Skype Session with Brad Nahil, Sea Turtle Expert</t>
  </si>
  <si>
    <t>Total Grade Level Programs (Total Budget Approved $6,800)</t>
  </si>
  <si>
    <t>SCHOOL WIDE PROGRAMS</t>
  </si>
  <si>
    <t>Total School Wide Programs (Total Budget Approved $8,500)</t>
  </si>
  <si>
    <t>Election Program, K-4, 5-8 on 10/24/16</t>
  </si>
  <si>
    <t>Brain Wash Game Show on 1/31/17</t>
  </si>
  <si>
    <t>Lightning Thief on 11/17/16</t>
  </si>
  <si>
    <t>Colonial Life &amp; Our Civil War on 2/6/17</t>
  </si>
  <si>
    <t>GIFTS</t>
  </si>
  <si>
    <t>SPECIAL PROJECTS</t>
  </si>
  <si>
    <t>BUSSING</t>
  </si>
  <si>
    <t>Kindergarten: Alstede Farms</t>
  </si>
  <si>
    <t>8th Grade: Andrea Burke</t>
  </si>
  <si>
    <t>5th Grade: Andrea Burke</t>
  </si>
  <si>
    <t>2nd Grade: Jennifer Griffith</t>
  </si>
  <si>
    <t>6th Grade: Alyson Hershkowitz</t>
  </si>
  <si>
    <t>Middle School: Alyson Hershkowitz</t>
  </si>
  <si>
    <t>HUE Animation Studio</t>
  </si>
  <si>
    <t>Build your own Kaleidoscope</t>
  </si>
  <si>
    <t>Sugar Skulls</t>
  </si>
  <si>
    <t>Artist Bruce Blitz presentation</t>
  </si>
  <si>
    <t>The Glassworks Company</t>
  </si>
  <si>
    <t>K &amp; 4th Grade: Gina Infante</t>
  </si>
  <si>
    <t>25 Books, 'Okay For Now', 6th Grade</t>
  </si>
  <si>
    <t>Total Bussing (Total Budget Approved $10,000)</t>
  </si>
  <si>
    <t>7th Grade: Grounds for Sculpture</t>
  </si>
  <si>
    <t>Jazz Band: Music in the Parks</t>
  </si>
  <si>
    <t>7th Grade: USGA</t>
  </si>
  <si>
    <t>AUTHOR VISITS</t>
  </si>
  <si>
    <t>Wendy Mass</t>
  </si>
  <si>
    <t>Writes of Passage, Inc., Wendy Mass visit 3/7/17</t>
  </si>
  <si>
    <t>7th Grade: Carl Hazen</t>
  </si>
  <si>
    <t>Unique Creatures</t>
  </si>
  <si>
    <t>Total Author Visits (Total Budget Approved $4,000)</t>
  </si>
  <si>
    <t>Nicole Mancini</t>
  </si>
  <si>
    <t>Amazon Echo Dot</t>
  </si>
  <si>
    <t>Melissa Davies</t>
  </si>
  <si>
    <t>Jackie McFarland</t>
  </si>
  <si>
    <t>10 Flexible Seating Options</t>
  </si>
  <si>
    <t>Grades 3 and 4 Lego Club</t>
  </si>
  <si>
    <t>4th Grade: Red Mill Museum</t>
  </si>
  <si>
    <t>Read-a-Thon: Marie Lawson</t>
  </si>
  <si>
    <t>Items needed to tape Mr Swan to wall</t>
  </si>
  <si>
    <t>7th Grade: Broadway</t>
  </si>
  <si>
    <t>7th Grade Trip to Broadway on 6/8/17</t>
  </si>
  <si>
    <t>Total Special Projects</t>
  </si>
  <si>
    <t>Karen Ann Quinlan Hospice</t>
  </si>
  <si>
    <t>Megan Wysocki</t>
  </si>
  <si>
    <t>Lucy Ragoza</t>
  </si>
  <si>
    <t>8 Flexible Seating Options</t>
  </si>
  <si>
    <t>Valerie Tonini</t>
  </si>
  <si>
    <t>10 Headsets</t>
  </si>
  <si>
    <t>7 Flexible Seating Options</t>
  </si>
  <si>
    <t>Gaiam - 4 Kids Classic Balance Ball Chair</t>
  </si>
  <si>
    <t>4th Grade: Snakes-N-Scales/Roth</t>
  </si>
  <si>
    <t>4th Grade: Walter Choroszewski/Roth</t>
  </si>
  <si>
    <t>Reptile Program</t>
  </si>
  <si>
    <t>NJ Historian</t>
  </si>
  <si>
    <t>AlphaBetter Stand-Up Desk w/Kydex Top</t>
  </si>
  <si>
    <t>World Language: Mathez</t>
  </si>
  <si>
    <t>Int'l Heritage Night; Crepes</t>
  </si>
  <si>
    <t>5th Grade Science: McNamara</t>
  </si>
  <si>
    <t>BTS Teacher Book Club</t>
  </si>
  <si>
    <t>Charity Kickball Tournament for Bedminster PBA</t>
  </si>
  <si>
    <t>Team: PTO Parents</t>
  </si>
  <si>
    <t>Andrea Burke, Lego Robotics Stipend</t>
  </si>
  <si>
    <t>Scott LeFurge</t>
  </si>
  <si>
    <t>Repair spot-light for Drama Club</t>
  </si>
  <si>
    <t>Aquarium/Terrarium Supplies</t>
  </si>
  <si>
    <t>Environmental Club: Ragoza</t>
  </si>
  <si>
    <t>Garden Supplies</t>
  </si>
  <si>
    <t>3rd Grade: Andrew Oliveri</t>
  </si>
  <si>
    <t>Gym Geography</t>
  </si>
  <si>
    <t>7th and 8th Grade Science: Carl Hazen</t>
  </si>
  <si>
    <t>6th Grade: Holocaust Education @ RVCC less stipend from The Jewish Federation fo Somerset</t>
  </si>
  <si>
    <t>Charolotte's Web on 6/8/17</t>
  </si>
  <si>
    <t>Total Gifts (Total Budget Approved $250)</t>
  </si>
  <si>
    <t>ENVIRONMENTAL AND GARDEN CLUB</t>
  </si>
  <si>
    <t>Total Environmental and Garden Club (Total Budget Approved $1,000)</t>
  </si>
  <si>
    <t>The Friends of Jacobus Vanderveer</t>
  </si>
  <si>
    <t>Harbor Speakers Bureau Trust Account</t>
  </si>
  <si>
    <t>VistaPrint</t>
  </si>
  <si>
    <t>PTO Banner</t>
  </si>
  <si>
    <t>Field of Honor Flag</t>
  </si>
  <si>
    <t>Phantom of the Opera Tickets plus Nurse (7th Grade) less paid by students and chaperones</t>
  </si>
  <si>
    <t>Letters for Outdoor Message Board</t>
  </si>
  <si>
    <t>Additional letters for Outdoor Message Board</t>
  </si>
  <si>
    <t>Outdoor Message Board</t>
  </si>
  <si>
    <t>Donation made for T. Collins' husband</t>
  </si>
  <si>
    <t>Sim City ($30/unit, 18 units) (3 of 18 purchased)</t>
  </si>
  <si>
    <t>2nd Grade: Fairview Farm</t>
  </si>
  <si>
    <t>Morris Museum</t>
  </si>
  <si>
    <t>Kindergarten: Mayo Performing Arts Center</t>
  </si>
  <si>
    <t>Ronald McDonald House, Pittsburgh PA</t>
  </si>
  <si>
    <t>Donation made for C. Gattone's father</t>
  </si>
  <si>
    <t>"Crazy Stressed", Dr. Michael Bradley, 1/31/18 &amp; 2/1/18</t>
  </si>
  <si>
    <t>Grades 1 and 2 Lego Club</t>
  </si>
  <si>
    <t>Ted Biletski, Robotics Club</t>
  </si>
  <si>
    <t>Robotics Club</t>
  </si>
  <si>
    <t>Carl Hazen, Robotics Club</t>
  </si>
  <si>
    <t>James Puglia, Robotics Club</t>
  </si>
  <si>
    <t>Great Swamp</t>
  </si>
  <si>
    <t>Environmental Trip to RR Park w/NJ Audobon Assc. + water</t>
  </si>
  <si>
    <t>SOCIAL/EMOTIONAL LEARNING</t>
  </si>
  <si>
    <t>Pathways for Exceptional Children</t>
  </si>
  <si>
    <t>"Include Me", 6/7-6/9/17</t>
  </si>
  <si>
    <t>Total Social/Emotional Learning</t>
  </si>
  <si>
    <t>4th Grade: The Maiden Farmer</t>
  </si>
  <si>
    <t>8th Grade French: Sophies Bistro</t>
  </si>
  <si>
    <t>5th Grade Spanish: Martino's Restaurant</t>
  </si>
  <si>
    <t>6th Grade: Veterans Memorial Park</t>
  </si>
  <si>
    <t>Excess funds used to provide bussing for Bdway Trip</t>
  </si>
  <si>
    <t>Noches de Colombia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</si>
</sst>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44" fontId="2" fillId="0" borderId="1" xfId="1" applyFont="1" applyBorder="1"/>
    <xf numFmtId="14" fontId="3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/>
    <xf numFmtId="44" fontId="4" fillId="0" borderId="0" xfId="1" applyFont="1"/>
    <xf numFmtId="44" fontId="4" fillId="0" borderId="1" xfId="1" applyFont="1" applyBorder="1"/>
    <xf numFmtId="14" fontId="4" fillId="0" borderId="0" xfId="0" applyNumberFormat="1" applyFont="1" applyAlignment="1">
      <alignment horizontal="left" vertical="center"/>
    </xf>
    <xf numFmtId="0" fontId="5" fillId="0" borderId="0" xfId="0" applyFont="1"/>
    <xf numFmtId="44" fontId="5" fillId="0" borderId="0" xfId="1" applyFont="1"/>
    <xf numFmtId="0" fontId="6" fillId="0" borderId="0" xfId="0" applyFont="1"/>
    <xf numFmtId="44" fontId="6" fillId="0" borderId="0" xfId="1" applyFont="1"/>
    <xf numFmtId="44" fontId="4" fillId="0" borderId="0" xfId="1" applyFont="1" applyBorder="1"/>
    <xf numFmtId="44" fontId="3" fillId="0" borderId="0" xfId="1" applyFont="1" applyBorder="1"/>
    <xf numFmtId="14" fontId="0" fillId="0" borderId="0" xfId="0" applyNumberFormat="1" applyFont="1" applyAlignment="1">
      <alignment horizontal="left" vertical="center"/>
    </xf>
    <xf numFmtId="0" fontId="0" fillId="0" borderId="0" xfId="0" applyFont="1"/>
    <xf numFmtId="44" fontId="0" fillId="0" borderId="0" xfId="1" applyFont="1" applyBorder="1"/>
    <xf numFmtId="0" fontId="0" fillId="0" borderId="0" xfId="0" quotePrefix="1"/>
    <xf numFmtId="14" fontId="0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218"/>
  <sheetViews>
    <sheetView tabSelected="1" zoomScale="110" zoomScaleNormal="110" zoomScalePageLayoutView="110" workbookViewId="0">
      <selection activeCell="A2" sqref="A2:E2"/>
    </sheetView>
  </sheetViews>
  <sheetFormatPr defaultColWidth="8.85546875" defaultRowHeight="15"/>
  <cols>
    <col min="1" max="1" width="14.42578125" style="4" bestFit="1" customWidth="1"/>
    <col min="2" max="2" width="80" customWidth="1"/>
    <col min="3" max="3" width="19.7109375" customWidth="1"/>
    <col min="4" max="4" width="15.42578125" customWidth="1"/>
    <col min="5" max="5" width="50.28515625" customWidth="1"/>
  </cols>
  <sheetData>
    <row r="1" spans="1:5" ht="18.75">
      <c r="A1" s="29" t="s">
        <v>24</v>
      </c>
      <c r="B1" s="29"/>
      <c r="C1" s="29"/>
      <c r="D1" s="29"/>
      <c r="E1" s="29"/>
    </row>
    <row r="2" spans="1:5" ht="18.75">
      <c r="A2" s="28" t="s">
        <v>23</v>
      </c>
      <c r="B2" s="28"/>
      <c r="C2" s="28"/>
      <c r="D2" s="28"/>
      <c r="E2" s="28"/>
    </row>
    <row r="3" spans="1:5" ht="18.75">
      <c r="A3" s="6"/>
    </row>
    <row r="4" spans="1:5" ht="18.75">
      <c r="A4" s="6" t="s">
        <v>29</v>
      </c>
    </row>
    <row r="5" spans="1:5" s="2" customFormat="1">
      <c r="A5" s="3" t="s">
        <v>4</v>
      </c>
      <c r="B5" s="3" t="s">
        <v>0</v>
      </c>
      <c r="C5" s="3" t="s">
        <v>1</v>
      </c>
      <c r="D5" s="3" t="s">
        <v>2</v>
      </c>
      <c r="E5" s="2" t="s">
        <v>3</v>
      </c>
    </row>
    <row r="6" spans="1:5">
      <c r="A6" s="5">
        <v>42653</v>
      </c>
      <c r="B6" t="s">
        <v>5</v>
      </c>
      <c r="C6" s="1">
        <v>283.31</v>
      </c>
      <c r="D6" s="1">
        <v>283.31</v>
      </c>
      <c r="E6" t="s">
        <v>6</v>
      </c>
    </row>
    <row r="7" spans="1:5">
      <c r="A7" s="5">
        <v>42695</v>
      </c>
      <c r="B7" t="s">
        <v>12</v>
      </c>
      <c r="C7" s="1">
        <v>539.97</v>
      </c>
      <c r="D7" s="1">
        <f>487.77-37.8</f>
        <v>449.96999999999997</v>
      </c>
      <c r="E7" t="s">
        <v>13</v>
      </c>
    </row>
    <row r="8" spans="1:5">
      <c r="A8" s="5">
        <v>42747</v>
      </c>
      <c r="B8" t="s">
        <v>22</v>
      </c>
      <c r="C8" s="1">
        <v>149.69</v>
      </c>
      <c r="D8" s="1">
        <v>149.69</v>
      </c>
      <c r="E8" t="s">
        <v>55</v>
      </c>
    </row>
    <row r="9" spans="1:5">
      <c r="A9" s="5">
        <v>42761</v>
      </c>
      <c r="B9" t="s">
        <v>25</v>
      </c>
      <c r="C9" s="1">
        <v>300</v>
      </c>
      <c r="D9" s="1">
        <f>69.9+58.8+21.24+72.84</f>
        <v>222.78</v>
      </c>
      <c r="E9" t="s">
        <v>26</v>
      </c>
    </row>
    <row r="10" spans="1:5">
      <c r="A10" s="5">
        <v>42796</v>
      </c>
      <c r="B10" t="s">
        <v>66</v>
      </c>
      <c r="C10" s="1">
        <v>49.99</v>
      </c>
      <c r="D10" s="1">
        <v>53.43</v>
      </c>
      <c r="E10" t="s">
        <v>67</v>
      </c>
    </row>
    <row r="11" spans="1:5">
      <c r="A11" s="5">
        <v>42804</v>
      </c>
      <c r="B11" t="s">
        <v>68</v>
      </c>
      <c r="C11" s="1">
        <v>279.92</v>
      </c>
      <c r="D11" s="1">
        <v>223.92</v>
      </c>
      <c r="E11" t="s">
        <v>85</v>
      </c>
    </row>
    <row r="12" spans="1:5">
      <c r="A12" s="5">
        <v>42804</v>
      </c>
      <c r="B12" t="s">
        <v>69</v>
      </c>
      <c r="C12" s="1">
        <v>306.33999999999997</v>
      </c>
      <c r="D12" s="1">
        <v>305.58999999999997</v>
      </c>
      <c r="E12" t="s">
        <v>70</v>
      </c>
    </row>
    <row r="13" spans="1:5">
      <c r="A13" s="5">
        <v>42835</v>
      </c>
      <c r="B13" t="s">
        <v>79</v>
      </c>
      <c r="C13" s="1">
        <v>239.94</v>
      </c>
      <c r="D13" s="1">
        <v>264.76</v>
      </c>
      <c r="E13" t="s">
        <v>84</v>
      </c>
    </row>
    <row r="14" spans="1:5">
      <c r="A14" s="5">
        <v>42835</v>
      </c>
      <c r="B14" t="s">
        <v>80</v>
      </c>
      <c r="C14" s="1">
        <v>123.76</v>
      </c>
      <c r="D14" s="1">
        <v>122.76</v>
      </c>
      <c r="E14" t="s">
        <v>81</v>
      </c>
    </row>
    <row r="15" spans="1:5">
      <c r="A15" s="5">
        <v>42835</v>
      </c>
      <c r="B15" t="s">
        <v>82</v>
      </c>
      <c r="C15" s="1">
        <v>149.9</v>
      </c>
      <c r="D15" s="1">
        <v>144.18</v>
      </c>
      <c r="E15" t="s">
        <v>83</v>
      </c>
    </row>
    <row r="16" spans="1:5">
      <c r="A16" s="5">
        <v>42847</v>
      </c>
      <c r="B16" t="s">
        <v>25</v>
      </c>
      <c r="C16" s="1">
        <v>270.2</v>
      </c>
      <c r="D16" s="1">
        <v>270.2</v>
      </c>
      <c r="E16" t="s">
        <v>90</v>
      </c>
    </row>
    <row r="17" spans="1:5">
      <c r="A17" s="5">
        <v>42849</v>
      </c>
      <c r="B17" t="s">
        <v>66</v>
      </c>
      <c r="C17" s="1">
        <v>254</v>
      </c>
      <c r="D17" s="1">
        <v>244</v>
      </c>
      <c r="E17" t="s">
        <v>94</v>
      </c>
    </row>
    <row r="18" spans="1:5">
      <c r="A18" s="5">
        <v>42867</v>
      </c>
      <c r="B18" t="s">
        <v>98</v>
      </c>
      <c r="C18" s="1">
        <v>500</v>
      </c>
      <c r="D18" s="1"/>
      <c r="E18" t="s">
        <v>99</v>
      </c>
    </row>
    <row r="19" spans="1:5">
      <c r="A19" s="5">
        <v>42867</v>
      </c>
      <c r="B19" t="s">
        <v>5</v>
      </c>
      <c r="C19" s="1">
        <f>240.2+40.99</f>
        <v>281.19</v>
      </c>
      <c r="D19" s="1">
        <f>240.2+40.99</f>
        <v>281.19</v>
      </c>
      <c r="E19" t="s">
        <v>100</v>
      </c>
    </row>
    <row r="20" spans="1:5" s="13" customFormat="1" ht="16.5" thickBot="1">
      <c r="A20" s="12" t="s">
        <v>27</v>
      </c>
      <c r="C20" s="15">
        <f>SUM(C6:C19)</f>
        <v>3728.21</v>
      </c>
      <c r="D20" s="15">
        <f>SUM(D6:D19)</f>
        <v>3015.7799999999997</v>
      </c>
    </row>
    <row r="21" spans="1:5" ht="15.75" thickTop="1">
      <c r="A21" s="5"/>
      <c r="C21" s="1"/>
      <c r="D21" s="1"/>
    </row>
    <row r="22" spans="1:5" ht="18.75">
      <c r="A22" s="11" t="s">
        <v>28</v>
      </c>
      <c r="C22" s="1"/>
      <c r="D22" s="1"/>
    </row>
    <row r="23" spans="1:5">
      <c r="A23" s="5">
        <v>42653</v>
      </c>
      <c r="B23" t="s">
        <v>44</v>
      </c>
      <c r="C23" s="1">
        <v>302.29000000000002</v>
      </c>
      <c r="D23" s="1">
        <v>302.29000000000002</v>
      </c>
      <c r="E23" t="s">
        <v>49</v>
      </c>
    </row>
    <row r="24" spans="1:5">
      <c r="A24" s="5">
        <v>42653</v>
      </c>
      <c r="B24" t="s">
        <v>45</v>
      </c>
      <c r="C24" s="1">
        <v>254</v>
      </c>
      <c r="D24" s="1"/>
      <c r="E24" t="s">
        <v>50</v>
      </c>
    </row>
    <row r="25" spans="1:5">
      <c r="A25" s="5">
        <v>42653</v>
      </c>
      <c r="B25" t="s">
        <v>46</v>
      </c>
      <c r="C25" s="1">
        <v>100</v>
      </c>
      <c r="D25" s="1">
        <v>101.4</v>
      </c>
      <c r="E25" t="s">
        <v>51</v>
      </c>
    </row>
    <row r="26" spans="1:5">
      <c r="A26" s="5">
        <v>42653</v>
      </c>
      <c r="B26" t="s">
        <v>48</v>
      </c>
      <c r="C26" s="1">
        <v>400</v>
      </c>
      <c r="D26" s="1">
        <v>400</v>
      </c>
      <c r="E26" t="s">
        <v>52</v>
      </c>
    </row>
    <row r="27" spans="1:5">
      <c r="A27" s="5">
        <v>42653</v>
      </c>
      <c r="B27" t="s">
        <v>47</v>
      </c>
      <c r="C27" s="1">
        <v>1134</v>
      </c>
      <c r="D27" s="1">
        <f>150+1274</f>
        <v>1424</v>
      </c>
      <c r="E27" t="s">
        <v>53</v>
      </c>
    </row>
    <row r="28" spans="1:5">
      <c r="A28" s="5">
        <v>42695</v>
      </c>
      <c r="B28" t="s">
        <v>54</v>
      </c>
      <c r="C28" s="1">
        <v>493</v>
      </c>
      <c r="D28" s="1">
        <v>493</v>
      </c>
      <c r="E28" t="s">
        <v>31</v>
      </c>
    </row>
    <row r="29" spans="1:5">
      <c r="A29" s="5">
        <v>42727</v>
      </c>
      <c r="B29" t="s">
        <v>18</v>
      </c>
      <c r="C29" s="1">
        <v>450</v>
      </c>
      <c r="D29" s="1">
        <v>475</v>
      </c>
      <c r="E29" t="s">
        <v>30</v>
      </c>
    </row>
    <row r="30" spans="1:5">
      <c r="A30" s="5">
        <v>42759</v>
      </c>
      <c r="B30" t="s">
        <v>18</v>
      </c>
      <c r="C30" s="1">
        <v>100</v>
      </c>
      <c r="D30" s="1">
        <v>100</v>
      </c>
      <c r="E30" t="s">
        <v>32</v>
      </c>
    </row>
    <row r="31" spans="1:5">
      <c r="A31" s="5">
        <v>42793</v>
      </c>
      <c r="B31" t="s">
        <v>63</v>
      </c>
      <c r="C31" s="1">
        <v>650</v>
      </c>
      <c r="D31" s="1">
        <v>650</v>
      </c>
      <c r="E31" t="s">
        <v>64</v>
      </c>
    </row>
    <row r="32" spans="1:5">
      <c r="A32" s="5">
        <v>42814</v>
      </c>
      <c r="B32" t="s">
        <v>73</v>
      </c>
      <c r="C32" s="1">
        <v>40</v>
      </c>
      <c r="D32" s="1">
        <v>40.299999999999997</v>
      </c>
      <c r="E32" t="s">
        <v>74</v>
      </c>
    </row>
    <row r="33" spans="1:5">
      <c r="A33" s="5">
        <v>42845</v>
      </c>
      <c r="B33" t="s">
        <v>86</v>
      </c>
      <c r="C33" s="1">
        <v>400</v>
      </c>
      <c r="D33" s="1">
        <v>430</v>
      </c>
      <c r="E33" t="s">
        <v>88</v>
      </c>
    </row>
    <row r="34" spans="1:5">
      <c r="A34" s="5">
        <v>42845</v>
      </c>
      <c r="B34" t="s">
        <v>87</v>
      </c>
      <c r="C34" s="1">
        <v>180</v>
      </c>
      <c r="D34" s="1">
        <v>180</v>
      </c>
      <c r="E34" t="s">
        <v>89</v>
      </c>
    </row>
    <row r="35" spans="1:5">
      <c r="A35" s="5">
        <v>42847</v>
      </c>
      <c r="B35" t="s">
        <v>91</v>
      </c>
      <c r="C35" s="1">
        <v>100</v>
      </c>
      <c r="D35" s="1">
        <v>103.12</v>
      </c>
      <c r="E35" t="s">
        <v>92</v>
      </c>
    </row>
    <row r="36" spans="1:5">
      <c r="A36" s="5">
        <v>42847</v>
      </c>
      <c r="B36" t="s">
        <v>93</v>
      </c>
      <c r="C36" s="1">
        <v>335</v>
      </c>
      <c r="D36" s="1">
        <f>335+42.3</f>
        <v>377.3</v>
      </c>
      <c r="E36" t="s">
        <v>134</v>
      </c>
    </row>
    <row r="37" spans="1:5">
      <c r="A37" s="5">
        <v>42877</v>
      </c>
      <c r="B37" t="s">
        <v>103</v>
      </c>
      <c r="C37" s="1">
        <v>550</v>
      </c>
      <c r="D37" s="1">
        <v>550</v>
      </c>
      <c r="E37" t="s">
        <v>104</v>
      </c>
    </row>
    <row r="38" spans="1:5">
      <c r="A38" s="5">
        <v>42877</v>
      </c>
      <c r="B38" t="s">
        <v>105</v>
      </c>
      <c r="C38" s="1">
        <v>540</v>
      </c>
      <c r="D38" s="1">
        <v>96.15</v>
      </c>
      <c r="E38" t="s">
        <v>121</v>
      </c>
    </row>
    <row r="39" spans="1:5" s="13" customFormat="1" ht="16.5" thickBot="1">
      <c r="A39" s="12" t="s">
        <v>33</v>
      </c>
      <c r="C39" s="15">
        <f>SUM(C23:C38)</f>
        <v>6028.29</v>
      </c>
      <c r="D39" s="15">
        <f>SUM(D23:D38)</f>
        <v>5722.5599999999995</v>
      </c>
    </row>
    <row r="40" spans="1:5" ht="15.75" thickTop="1">
      <c r="C40" s="1"/>
      <c r="D40" s="1"/>
    </row>
    <row r="41" spans="1:5" ht="18.75">
      <c r="A41" s="11" t="s">
        <v>60</v>
      </c>
      <c r="C41" s="1"/>
      <c r="D41" s="1"/>
    </row>
    <row r="42" spans="1:5">
      <c r="A42" s="5">
        <v>42787</v>
      </c>
      <c r="B42" t="s">
        <v>61</v>
      </c>
      <c r="C42" s="1">
        <v>2500</v>
      </c>
      <c r="D42" s="1">
        <v>2500</v>
      </c>
      <c r="E42" t="s">
        <v>62</v>
      </c>
    </row>
    <row r="43" spans="1:5" s="24" customFormat="1">
      <c r="A43" s="27">
        <v>42828</v>
      </c>
      <c r="B43" s="24" t="s">
        <v>75</v>
      </c>
      <c r="C43" s="1">
        <v>1354.49</v>
      </c>
      <c r="D43" s="25">
        <f>406.35+948.14</f>
        <v>1354.49</v>
      </c>
      <c r="E43" s="24" t="s">
        <v>143</v>
      </c>
    </row>
    <row r="44" spans="1:5" ht="16.5" thickBot="1">
      <c r="A44" s="12" t="s">
        <v>65</v>
      </c>
      <c r="C44" s="1"/>
      <c r="D44" s="15">
        <f>SUM(D42:D43)</f>
        <v>3854.49</v>
      </c>
    </row>
    <row r="45" spans="1:5" ht="16.5" thickTop="1">
      <c r="A45" s="12"/>
      <c r="C45" s="1"/>
      <c r="D45" s="1"/>
    </row>
    <row r="46" spans="1:5" ht="18.75">
      <c r="A46" s="6" t="s">
        <v>34</v>
      </c>
      <c r="C46" s="1"/>
      <c r="D46" s="1"/>
    </row>
    <row r="47" spans="1:5">
      <c r="A47" s="5">
        <v>42653</v>
      </c>
      <c r="B47" t="s">
        <v>8</v>
      </c>
      <c r="C47" s="1">
        <v>541.79999999999995</v>
      </c>
      <c r="D47" s="1">
        <v>541.79999999999995</v>
      </c>
      <c r="E47" t="s">
        <v>36</v>
      </c>
    </row>
    <row r="48" spans="1:5">
      <c r="A48" s="5">
        <v>42653</v>
      </c>
      <c r="B48" t="s">
        <v>9</v>
      </c>
      <c r="C48" s="1">
        <v>2000</v>
      </c>
      <c r="D48" s="1">
        <f>500+1500</f>
        <v>2000</v>
      </c>
      <c r="E48" t="s">
        <v>38</v>
      </c>
    </row>
    <row r="49" spans="1:5">
      <c r="A49" s="5">
        <v>42739</v>
      </c>
      <c r="B49" t="s">
        <v>16</v>
      </c>
      <c r="C49" s="1">
        <v>1550</v>
      </c>
      <c r="D49" s="1">
        <v>1550</v>
      </c>
      <c r="E49" t="s">
        <v>37</v>
      </c>
    </row>
    <row r="50" spans="1:5">
      <c r="A50" s="5">
        <v>42739</v>
      </c>
      <c r="B50" t="s">
        <v>17</v>
      </c>
      <c r="C50" s="1">
        <v>1150</v>
      </c>
      <c r="D50" s="1">
        <v>1150</v>
      </c>
      <c r="E50" t="s">
        <v>39</v>
      </c>
    </row>
    <row r="51" spans="1:5">
      <c r="A51" s="5">
        <v>42818</v>
      </c>
      <c r="B51" t="s">
        <v>116</v>
      </c>
      <c r="C51" s="1">
        <f>3314.5+335-2700-180</f>
        <v>769.5</v>
      </c>
      <c r="D51" s="1">
        <f>3314.5+335-2700-180</f>
        <v>769.5</v>
      </c>
      <c r="E51" t="s">
        <v>76</v>
      </c>
    </row>
    <row r="52" spans="1:5">
      <c r="A52" s="5">
        <v>42886</v>
      </c>
      <c r="B52" t="s">
        <v>9</v>
      </c>
      <c r="C52" s="1">
        <v>2000</v>
      </c>
      <c r="D52" s="1">
        <v>2000</v>
      </c>
      <c r="E52" t="s">
        <v>107</v>
      </c>
    </row>
    <row r="53" spans="1:5" s="13" customFormat="1" ht="16.5" thickBot="1">
      <c r="A53" s="12" t="s">
        <v>35</v>
      </c>
      <c r="C53" s="14"/>
      <c r="D53" s="15">
        <f>SUM(D47:D52)</f>
        <v>8011.3</v>
      </c>
    </row>
    <row r="54" spans="1:5" ht="15.75" thickTop="1">
      <c r="A54" s="5"/>
      <c r="C54" s="1"/>
      <c r="D54" s="1"/>
    </row>
    <row r="55" spans="1:5" ht="18.75">
      <c r="A55" s="6" t="s">
        <v>109</v>
      </c>
      <c r="C55" s="1"/>
      <c r="D55" s="1"/>
    </row>
    <row r="56" spans="1:5">
      <c r="A56" s="5">
        <v>42872</v>
      </c>
      <c r="B56" t="s">
        <v>101</v>
      </c>
      <c r="C56" s="1">
        <v>314.89999999999998</v>
      </c>
      <c r="D56" s="1">
        <v>254.92</v>
      </c>
      <c r="E56" t="s">
        <v>102</v>
      </c>
    </row>
    <row r="57" spans="1:5" ht="15.75">
      <c r="A57" s="12" t="s">
        <v>110</v>
      </c>
      <c r="C57" s="1"/>
      <c r="D57" s="1"/>
    </row>
    <row r="58" spans="1:5">
      <c r="A58" s="5"/>
      <c r="C58" s="1"/>
      <c r="D58" s="1"/>
    </row>
    <row r="59" spans="1:5" ht="18.75">
      <c r="A59" s="6" t="s">
        <v>40</v>
      </c>
      <c r="C59" s="1"/>
      <c r="D59" s="1"/>
    </row>
    <row r="60" spans="1:5">
      <c r="A60" s="5">
        <v>42668</v>
      </c>
      <c r="B60" t="s">
        <v>78</v>
      </c>
      <c r="D60" s="1">
        <v>50</v>
      </c>
      <c r="E60" t="s">
        <v>120</v>
      </c>
    </row>
    <row r="61" spans="1:5">
      <c r="A61" s="5">
        <v>42740</v>
      </c>
      <c r="B61" t="s">
        <v>19</v>
      </c>
      <c r="C61" s="1"/>
      <c r="D61" s="1">
        <v>75</v>
      </c>
      <c r="E61" t="s">
        <v>21</v>
      </c>
    </row>
    <row r="62" spans="1:5">
      <c r="A62" s="5">
        <v>42905</v>
      </c>
      <c r="B62" t="s">
        <v>125</v>
      </c>
      <c r="C62" s="1"/>
      <c r="D62" s="1">
        <v>50</v>
      </c>
      <c r="E62" t="s">
        <v>126</v>
      </c>
    </row>
    <row r="63" spans="1:5" s="17" customFormat="1" ht="16.5" thickBot="1">
      <c r="A63" s="16" t="s">
        <v>108</v>
      </c>
      <c r="C63" s="18"/>
      <c r="D63" s="15">
        <f>SUM(D60:D62)</f>
        <v>175</v>
      </c>
    </row>
    <row r="64" spans="1:5" s="17" customFormat="1" ht="16.5" thickTop="1">
      <c r="A64" s="16"/>
      <c r="C64" s="18"/>
      <c r="D64" s="21"/>
    </row>
    <row r="65" spans="1:4" s="19" customFormat="1" ht="18.75">
      <c r="A65" s="8" t="s">
        <v>42</v>
      </c>
      <c r="C65" s="20"/>
      <c r="D65" s="22"/>
    </row>
    <row r="66" spans="1:4" s="24" customFormat="1">
      <c r="A66" s="23">
        <v>42661</v>
      </c>
      <c r="B66" s="24" t="s">
        <v>43</v>
      </c>
      <c r="C66" s="1">
        <v>500</v>
      </c>
      <c r="D66" s="25">
        <v>500</v>
      </c>
    </row>
    <row r="67" spans="1:4" s="24" customFormat="1">
      <c r="A67" s="23">
        <v>42748</v>
      </c>
      <c r="B67" s="24" t="s">
        <v>58</v>
      </c>
      <c r="C67" s="1">
        <v>925</v>
      </c>
      <c r="D67" s="25">
        <v>962.5</v>
      </c>
    </row>
    <row r="68" spans="1:4" s="24" customFormat="1">
      <c r="A68" s="23">
        <v>42779</v>
      </c>
      <c r="B68" s="24" t="s">
        <v>141</v>
      </c>
      <c r="C68" s="1">
        <v>575</v>
      </c>
      <c r="D68" s="25">
        <v>575</v>
      </c>
    </row>
    <row r="69" spans="1:4" s="24" customFormat="1">
      <c r="A69" s="23">
        <v>42807</v>
      </c>
      <c r="B69" s="24" t="s">
        <v>124</v>
      </c>
      <c r="C69" s="1"/>
      <c r="D69" s="25">
        <v>500</v>
      </c>
    </row>
    <row r="70" spans="1:4" s="24" customFormat="1">
      <c r="A70" s="23">
        <v>42846</v>
      </c>
      <c r="B70" s="24" t="s">
        <v>57</v>
      </c>
      <c r="C70" s="1">
        <v>950</v>
      </c>
      <c r="D70" s="25">
        <v>950</v>
      </c>
    </row>
    <row r="71" spans="1:4" s="24" customFormat="1">
      <c r="A71" s="23">
        <v>42878</v>
      </c>
      <c r="B71" s="24" t="s">
        <v>122</v>
      </c>
      <c r="C71" s="1"/>
      <c r="D71" s="25">
        <v>800</v>
      </c>
    </row>
    <row r="72" spans="1:4" s="24" customFormat="1">
      <c r="A72" s="23">
        <v>42880</v>
      </c>
      <c r="B72" s="24" t="s">
        <v>59</v>
      </c>
      <c r="C72" s="1">
        <v>950</v>
      </c>
      <c r="D72" s="25">
        <v>950</v>
      </c>
    </row>
    <row r="73" spans="1:4" s="24" customFormat="1">
      <c r="A73" s="23">
        <v>42880</v>
      </c>
      <c r="B73" s="24" t="s">
        <v>133</v>
      </c>
      <c r="C73" s="1"/>
      <c r="D73" s="25">
        <v>725</v>
      </c>
    </row>
    <row r="74" spans="1:4" s="24" customFormat="1">
      <c r="A74" s="23">
        <v>42871</v>
      </c>
      <c r="B74" s="24" t="s">
        <v>123</v>
      </c>
      <c r="C74" s="1"/>
      <c r="D74" s="25">
        <v>400</v>
      </c>
    </row>
    <row r="75" spans="1:4" s="24" customFormat="1">
      <c r="A75" s="23">
        <v>42858</v>
      </c>
      <c r="B75" s="24" t="s">
        <v>106</v>
      </c>
      <c r="C75" s="1">
        <v>420</v>
      </c>
      <c r="D75" s="25">
        <f>420-210</f>
        <v>210</v>
      </c>
    </row>
    <row r="76" spans="1:4" s="24" customFormat="1">
      <c r="A76" s="23">
        <v>42886</v>
      </c>
      <c r="B76" s="24" t="s">
        <v>142</v>
      </c>
      <c r="C76" s="1"/>
      <c r="D76" s="25">
        <v>950</v>
      </c>
    </row>
    <row r="77" spans="1:4" s="24" customFormat="1">
      <c r="A77" s="23">
        <v>42804</v>
      </c>
      <c r="B77" s="24" t="s">
        <v>72</v>
      </c>
      <c r="C77" s="1">
        <v>950</v>
      </c>
      <c r="D77" s="25">
        <v>950</v>
      </c>
    </row>
    <row r="78" spans="1:4" s="24" customFormat="1">
      <c r="A78" s="23">
        <v>42852</v>
      </c>
      <c r="B78" s="24" t="s">
        <v>140</v>
      </c>
      <c r="C78" s="1">
        <v>325</v>
      </c>
      <c r="D78" s="25">
        <v>325</v>
      </c>
    </row>
    <row r="79" spans="1:4" s="24" customFormat="1">
      <c r="A79" s="23">
        <v>42900</v>
      </c>
      <c r="B79" s="24" t="s">
        <v>139</v>
      </c>
      <c r="C79" s="1"/>
      <c r="D79" s="25">
        <v>650</v>
      </c>
    </row>
    <row r="80" spans="1:4" s="24" customFormat="1">
      <c r="A80" s="23">
        <v>42902</v>
      </c>
      <c r="B80" s="24" t="s">
        <v>144</v>
      </c>
      <c r="C80" s="1"/>
      <c r="D80" s="25">
        <v>362.5</v>
      </c>
    </row>
    <row r="81" spans="1:5" s="17" customFormat="1" ht="16.5" thickBot="1">
      <c r="A81" s="16" t="s">
        <v>56</v>
      </c>
      <c r="C81" s="15">
        <f>SUM(C66:C80)</f>
        <v>5595</v>
      </c>
      <c r="D81" s="15">
        <f>SUM(D66:D80)</f>
        <v>9810</v>
      </c>
    </row>
    <row r="82" spans="1:5" s="17" customFormat="1" ht="16.5" thickTop="1">
      <c r="A82" s="16"/>
      <c r="C82" s="21"/>
      <c r="D82" s="21"/>
    </row>
    <row r="83" spans="1:5" s="19" customFormat="1" ht="18.75">
      <c r="A83" s="8" t="s">
        <v>135</v>
      </c>
      <c r="C83" s="20"/>
      <c r="D83" s="22"/>
    </row>
    <row r="84" spans="1:5">
      <c r="A84" s="5">
        <v>42894</v>
      </c>
      <c r="B84" s="26" t="s">
        <v>112</v>
      </c>
      <c r="C84" s="1"/>
      <c r="D84" s="1">
        <v>500</v>
      </c>
      <c r="E84" s="26" t="s">
        <v>127</v>
      </c>
    </row>
    <row r="85" spans="1:5">
      <c r="A85" s="5">
        <v>42905</v>
      </c>
      <c r="B85" t="s">
        <v>136</v>
      </c>
      <c r="C85" s="1"/>
      <c r="D85" s="1">
        <v>600</v>
      </c>
      <c r="E85" t="s">
        <v>137</v>
      </c>
    </row>
    <row r="86" spans="1:5" s="17" customFormat="1" ht="16.5" thickBot="1">
      <c r="A86" s="16" t="s">
        <v>138</v>
      </c>
      <c r="C86" s="21"/>
      <c r="D86" s="15">
        <f>SUM(D84:D85)</f>
        <v>1100</v>
      </c>
    </row>
    <row r="87" spans="1:5" s="17" customFormat="1" ht="16.5" thickTop="1">
      <c r="A87" s="16"/>
      <c r="C87" s="21"/>
      <c r="D87" s="21"/>
    </row>
    <row r="88" spans="1:5" s="19" customFormat="1" ht="18.75">
      <c r="A88" s="8" t="s">
        <v>41</v>
      </c>
      <c r="C88" s="20"/>
      <c r="D88" s="22"/>
    </row>
    <row r="89" spans="1:5">
      <c r="A89" s="5">
        <v>42621</v>
      </c>
      <c r="B89" t="s">
        <v>7</v>
      </c>
      <c r="C89" s="1"/>
      <c r="D89" s="1">
        <v>5900</v>
      </c>
      <c r="E89" t="s">
        <v>20</v>
      </c>
    </row>
    <row r="90" spans="1:5">
      <c r="A90" s="5">
        <v>42669</v>
      </c>
      <c r="B90" t="s">
        <v>10</v>
      </c>
      <c r="C90" s="1"/>
      <c r="D90" s="1">
        <v>1054.49</v>
      </c>
      <c r="E90" t="s">
        <v>119</v>
      </c>
    </row>
    <row r="91" spans="1:5">
      <c r="A91" s="5">
        <v>42718</v>
      </c>
      <c r="B91" t="s">
        <v>14</v>
      </c>
      <c r="C91" s="1"/>
      <c r="D91" s="1">
        <v>79.989999999999995</v>
      </c>
      <c r="E91" t="s">
        <v>117</v>
      </c>
    </row>
    <row r="92" spans="1:5">
      <c r="A92" s="5">
        <v>42733</v>
      </c>
      <c r="B92" t="s">
        <v>14</v>
      </c>
      <c r="C92" s="1"/>
      <c r="D92" s="1">
        <v>156.19999999999999</v>
      </c>
      <c r="E92" t="s">
        <v>15</v>
      </c>
    </row>
    <row r="93" spans="1:5">
      <c r="A93" s="5">
        <v>42804</v>
      </c>
      <c r="B93" t="s">
        <v>97</v>
      </c>
      <c r="C93" s="1"/>
      <c r="D93" s="1">
        <v>530</v>
      </c>
      <c r="E93" t="s">
        <v>71</v>
      </c>
    </row>
    <row r="94" spans="1:5">
      <c r="A94" s="5">
        <v>42821</v>
      </c>
      <c r="B94" t="s">
        <v>113</v>
      </c>
      <c r="C94" s="1"/>
      <c r="D94" s="1">
        <f>58.67*2</f>
        <v>117.34</v>
      </c>
      <c r="E94" t="s">
        <v>114</v>
      </c>
    </row>
    <row r="95" spans="1:5">
      <c r="A95" s="5">
        <v>42851</v>
      </c>
      <c r="B95" t="s">
        <v>95</v>
      </c>
      <c r="C95" s="1"/>
      <c r="D95" s="1">
        <v>300</v>
      </c>
      <c r="E95" t="s">
        <v>96</v>
      </c>
    </row>
    <row r="96" spans="1:5">
      <c r="A96" s="5">
        <v>42878</v>
      </c>
      <c r="B96" t="s">
        <v>10</v>
      </c>
      <c r="C96" s="1"/>
      <c r="D96" s="1">
        <v>36.81</v>
      </c>
      <c r="E96" t="s">
        <v>118</v>
      </c>
    </row>
    <row r="97" spans="1:5">
      <c r="A97" s="5">
        <v>42894</v>
      </c>
      <c r="B97" s="26" t="s">
        <v>111</v>
      </c>
      <c r="C97" s="1"/>
      <c r="D97" s="1">
        <v>40</v>
      </c>
      <c r="E97" t="s">
        <v>115</v>
      </c>
    </row>
    <row r="98" spans="1:5">
      <c r="A98" s="5">
        <v>42900</v>
      </c>
      <c r="B98" s="26" t="s">
        <v>97</v>
      </c>
      <c r="C98" s="1"/>
      <c r="D98" s="1">
        <v>530</v>
      </c>
      <c r="E98" t="s">
        <v>128</v>
      </c>
    </row>
    <row r="99" spans="1:5">
      <c r="A99" s="5">
        <v>42900</v>
      </c>
      <c r="B99" s="26" t="s">
        <v>129</v>
      </c>
      <c r="C99" s="1"/>
      <c r="D99" s="1">
        <v>1298.5</v>
      </c>
      <c r="E99" t="s">
        <v>130</v>
      </c>
    </row>
    <row r="100" spans="1:5">
      <c r="A100" s="5">
        <v>42900</v>
      </c>
      <c r="B100" s="26" t="s">
        <v>131</v>
      </c>
      <c r="C100" s="1"/>
      <c r="D100" s="1">
        <v>609.5</v>
      </c>
      <c r="E100" t="s">
        <v>130</v>
      </c>
    </row>
    <row r="101" spans="1:5">
      <c r="A101" s="5">
        <v>42900</v>
      </c>
      <c r="B101" s="26" t="s">
        <v>132</v>
      </c>
      <c r="C101" s="1"/>
      <c r="D101" s="1">
        <v>1298.5</v>
      </c>
      <c r="E101" t="s">
        <v>130</v>
      </c>
    </row>
    <row r="102" spans="1:5" ht="16.5" thickBot="1">
      <c r="A102" s="16" t="s">
        <v>77</v>
      </c>
      <c r="C102" s="1"/>
      <c r="D102" s="7">
        <f>SUM(D89:D101)</f>
        <v>11951.33</v>
      </c>
    </row>
    <row r="103" spans="1:5" ht="15.75" thickTop="1">
      <c r="A103" s="5"/>
      <c r="C103" s="1"/>
      <c r="D103" s="1"/>
    </row>
    <row r="104" spans="1:5" ht="19.5" thickBot="1">
      <c r="A104" s="8" t="s">
        <v>11</v>
      </c>
      <c r="C104" s="1"/>
      <c r="D104" s="7">
        <f>D20+D39+D44+D53+D57+D63+D81+D86+D102</f>
        <v>43640.46</v>
      </c>
    </row>
    <row r="105" spans="1:5" ht="15.75" thickTop="1">
      <c r="A105" s="5"/>
      <c r="C105" s="1"/>
      <c r="D105" s="1"/>
    </row>
    <row r="106" spans="1:5">
      <c r="A106" s="5"/>
      <c r="C106" s="1"/>
      <c r="D106" s="1"/>
    </row>
    <row r="107" spans="1:5">
      <c r="A107" s="9"/>
      <c r="C107" s="1"/>
      <c r="D107" s="1"/>
    </row>
    <row r="108" spans="1:5">
      <c r="A108" s="9"/>
      <c r="C108" s="1"/>
      <c r="D108" s="1"/>
    </row>
    <row r="109" spans="1:5">
      <c r="A109" s="10"/>
      <c r="C109" s="1"/>
      <c r="D109" s="1"/>
    </row>
    <row r="110" spans="1:5">
      <c r="A110" s="9"/>
      <c r="C110" s="1"/>
      <c r="D110" s="1"/>
    </row>
    <row r="111" spans="1:5">
      <c r="A111" s="5"/>
      <c r="C111" s="1"/>
      <c r="D111" s="1"/>
    </row>
    <row r="112" spans="1:5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</sheetData>
  <mergeCells count="2">
    <mergeCell ref="A2:E2"/>
    <mergeCell ref="A1:E1"/>
  </mergeCells>
  <pageMargins left="0.7" right="0.7" top="0.25" bottom="0.25" header="0.3" footer="0.3"/>
  <pageSetup scale="42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</dc:creator>
  <cp:lastModifiedBy>Israel Melendez</cp:lastModifiedBy>
  <cp:lastPrinted>2017-06-13T17:06:00Z</cp:lastPrinted>
  <dcterms:created xsi:type="dcterms:W3CDTF">2016-10-13T16:24:31Z</dcterms:created>
  <dcterms:modified xsi:type="dcterms:W3CDTF">2017-08-27T23:48:08Z</dcterms:modified>
</cp:coreProperties>
</file>